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510" windowWidth="19830" windowHeight="9210"/>
  </bookViews>
  <sheets>
    <sheet name="Tradeoff Calculation Helper" sheetId="1" r:id="rId1"/>
  </sheets>
  <calcPr calcId="145621"/>
</workbook>
</file>

<file path=xl/calcChain.xml><?xml version="1.0" encoding="utf-8"?>
<calcChain xmlns="http://schemas.openxmlformats.org/spreadsheetml/2006/main">
  <c r="M37" i="1" l="1"/>
  <c r="K37" i="1"/>
  <c r="J37" i="1"/>
  <c r="H37" i="1"/>
  <c r="G37" i="1"/>
  <c r="M36" i="1"/>
  <c r="K36" i="1"/>
  <c r="J36" i="1"/>
  <c r="H36" i="1"/>
  <c r="G36" i="1"/>
  <c r="M35" i="1"/>
  <c r="J35" i="1"/>
  <c r="K35" i="1" s="1"/>
  <c r="G35" i="1"/>
  <c r="H35" i="1" s="1"/>
  <c r="M34" i="1"/>
  <c r="J34" i="1"/>
  <c r="K34" i="1" s="1"/>
  <c r="G34" i="1"/>
  <c r="H34" i="1" s="1"/>
  <c r="M18" i="1"/>
  <c r="H18" i="1"/>
  <c r="F18" i="1"/>
  <c r="M17" i="1"/>
  <c r="H17" i="1"/>
  <c r="F17" i="1"/>
  <c r="M16" i="1"/>
  <c r="H16" i="1"/>
  <c r="F16" i="1"/>
  <c r="M15" i="1"/>
  <c r="H15" i="1"/>
  <c r="F15" i="1"/>
  <c r="L18" i="1" l="1"/>
  <c r="N18" i="1" s="1"/>
  <c r="L37" i="1"/>
  <c r="N37" i="1" s="1"/>
  <c r="L36" i="1"/>
  <c r="N36" i="1" s="1"/>
  <c r="K39" i="1"/>
  <c r="H39" i="1"/>
  <c r="L35" i="1"/>
  <c r="N35" i="1" s="1"/>
  <c r="L34" i="1"/>
  <c r="N34" i="1" s="1"/>
  <c r="L17" i="1"/>
  <c r="N17" i="1" s="1"/>
  <c r="F20" i="1"/>
  <c r="L16" i="1"/>
  <c r="N16" i="1" s="1"/>
  <c r="L15" i="1"/>
  <c r="N15" i="1" s="1"/>
  <c r="H20" i="1"/>
  <c r="D39" i="1" l="1"/>
  <c r="D20" i="1"/>
</calcChain>
</file>

<file path=xl/sharedStrings.xml><?xml version="1.0" encoding="utf-8"?>
<sst xmlns="http://schemas.openxmlformats.org/spreadsheetml/2006/main" count="64" uniqueCount="50">
  <si>
    <t>North</t>
  </si>
  <si>
    <t>East</t>
  </si>
  <si>
    <t>South-East</t>
  </si>
  <si>
    <t>South</t>
  </si>
  <si>
    <t>South-West</t>
  </si>
  <si>
    <t>Assembly  type and location</t>
  </si>
  <si>
    <t>Proposed</t>
  </si>
  <si>
    <t xml:space="preserve">DOES TRADE-OFF COMPLY? </t>
  </si>
  <si>
    <t>SUM:</t>
  </si>
  <si>
    <t>Locate the reference window overall thermal transmittance ("U"-value) in Table 9.36.2.7.A.</t>
  </si>
  <si>
    <t>Orientation</t>
  </si>
  <si>
    <t>Area</t>
  </si>
  <si>
    <t>Reference</t>
  </si>
  <si>
    <t>U</t>
  </si>
  <si>
    <t>complete</t>
  </si>
  <si>
    <t>final check</t>
  </si>
  <si>
    <t>Project Address:</t>
  </si>
  <si>
    <t>Effective RSI of reference window will be automatically calculated below</t>
  </si>
  <si>
    <t>Locate the effective thermal resistance "ETR" (RSI) for the assembly inTable 9.36.2.6.A. (No HRV in building) or 9.36.2.6.B  (with HRV)</t>
  </si>
  <si>
    <t>Assemblies with embedded heating cables, pipes or membranes may not be traded under 9.36.2.11.</t>
  </si>
  <si>
    <t>"ETR" reduction must result in any wall or joist-type roof assembly no less than 55% of RSI per 9.36.2.6.A. or B.,  if applicable</t>
  </si>
  <si>
    <t xml:space="preserve"> </t>
  </si>
  <si>
    <t>A / Rr</t>
  </si>
  <si>
    <t>A / Rp</t>
  </si>
  <si>
    <t xml:space="preserve"> Roof/wall/floor Area        </t>
  </si>
  <si>
    <t>A  (sq.m.)</t>
  </si>
  <si>
    <t>Rr</t>
  </si>
  <si>
    <t>Rp</t>
  </si>
  <si>
    <t>For  ABOVE-GROUND OPAQUE ASSEMBLIES TRADE-OFF:</t>
  </si>
  <si>
    <t>For WINDOWS TRADE-OFF:</t>
  </si>
  <si>
    <t>PROPOSED ASSEMBLY</t>
  </si>
  <si>
    <t>REFERENCE  ASSEMBLY</t>
  </si>
  <si>
    <t xml:space="preserve">REFERENCE  ASSEMBLY </t>
  </si>
  <si>
    <t xml:space="preserve"> 'A' (sq. m.)</t>
  </si>
  <si>
    <r>
      <t xml:space="preserve">ETR RSI </t>
    </r>
    <r>
      <rPr>
        <b/>
        <sz val="8"/>
        <rFont val="Calibri"/>
        <family val="2"/>
        <scheme val="minor"/>
      </rPr>
      <t>Proposed</t>
    </r>
  </si>
  <si>
    <r>
      <t xml:space="preserve">ETR RSI </t>
    </r>
    <r>
      <rPr>
        <b/>
        <sz val="8"/>
        <rFont val="Calibri"/>
        <family val="2"/>
        <scheme val="minor"/>
      </rPr>
      <t>Reference</t>
    </r>
  </si>
  <si>
    <t xml:space="preserve">    TRADE-OFF COMPLIES WHEN SUM OF PROPOSED  ' A / Rp '  VALUES IS NO GREATER THAN  SUM OF REFERENCE  ' A / Rr '  VALUES</t>
  </si>
  <si>
    <t>Indicate orientation of proposed windows trade-off; MUST all be same direction</t>
  </si>
  <si>
    <t>Sign:</t>
  </si>
  <si>
    <t>Date:</t>
  </si>
  <si>
    <t>"ETR" reduction must result in floor over unheated space, or non-joist-type roof no less than 60% of RSI per 9.36.2.6.A. or B., if applicable</t>
  </si>
  <si>
    <t>Prepared by (Print Name):</t>
  </si>
  <si>
    <t>West</t>
  </si>
  <si>
    <t>North-West</t>
  </si>
  <si>
    <t>North-East</t>
  </si>
  <si>
    <t>Window name</t>
  </si>
  <si>
    <t xml:space="preserve">This trade-off calculation helper tool is provided as a courtesy. City of Edmonton does not warrant the accuracy or reliability of this "freeware" application.  </t>
  </si>
  <si>
    <t xml:space="preserve">     rev:12Nov2019</t>
  </si>
  <si>
    <t xml:space="preserve">     SECTION 9.36 TRADE-OFF CALCULATION HELPER for construction in accordance with NBC(AE)2019:B:9.36.2.11</t>
  </si>
  <si>
    <t>For all code requirements, always consult National Building Code (Alberta Edition)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</si>
</sst>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2" x14ac:knownFonts="1">
    <font>
      <sz val="11"/>
      <color rgb="FF000000"/>
      <name val="Arial"/>
    </font>
    <font>
      <sz val="9"/>
      <name val="Calibri"/>
      <family val="2"/>
    </font>
    <font>
      <sz val="9"/>
      <color rgb="FF000000"/>
      <name val="Arial"/>
      <family val="2"/>
    </font>
    <font>
      <i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i/>
      <sz val="8"/>
      <name val="Calibri"/>
      <family val="2"/>
    </font>
    <font>
      <sz val="8"/>
      <color rgb="FFFFFFFF"/>
      <name val="Calibri"/>
      <family val="2"/>
    </font>
    <font>
      <i/>
      <sz val="8"/>
      <name val="Calibri"/>
      <family val="2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</font>
    <font>
      <b/>
      <i/>
      <u/>
      <sz val="9"/>
      <name val="Calibri"/>
      <family val="2"/>
      <scheme val="minor"/>
    </font>
    <font>
      <b/>
      <i/>
      <u/>
      <sz val="9"/>
      <name val="Calibri"/>
      <family val="2"/>
    </font>
    <font>
      <i/>
      <sz val="9"/>
      <name val="Calibri"/>
      <family val="2"/>
    </font>
    <font>
      <sz val="9"/>
      <name val="Arial"/>
      <family val="2"/>
    </font>
    <font>
      <sz val="9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theme="4" tint="0.79998168889431442"/>
        <bgColor rgb="FF9FC5E8"/>
      </patternFill>
    </fill>
    <fill>
      <patternFill patternType="solid">
        <fgColor theme="9" tint="0.79998168889431442"/>
        <bgColor rgb="FF9FC5E8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0" xfId="0" applyFont="1" applyFill="1" applyBorder="1"/>
    <xf numFmtId="0" fontId="2" fillId="0" borderId="0" xfId="0" applyFont="1" applyAlignment="1"/>
    <xf numFmtId="0" fontId="4" fillId="0" borderId="0" xfId="0" applyFont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9" fillId="0" borderId="0" xfId="0" applyFont="1"/>
    <xf numFmtId="0" fontId="9" fillId="0" borderId="0" xfId="0" applyFont="1" applyAlignment="1"/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16" fillId="2" borderId="0" xfId="0" applyFont="1" applyFill="1" applyBorder="1"/>
    <xf numFmtId="0" fontId="17" fillId="2" borderId="0" xfId="0" applyFont="1" applyFill="1" applyBorder="1"/>
    <xf numFmtId="0" fontId="7" fillId="2" borderId="0" xfId="0" applyFont="1" applyFill="1" applyBorder="1"/>
    <xf numFmtId="0" fontId="18" fillId="2" borderId="0" xfId="0" applyFont="1" applyFill="1" applyBorder="1"/>
    <xf numFmtId="0" fontId="18" fillId="3" borderId="0" xfId="0" applyFont="1" applyFill="1" applyBorder="1" applyAlignment="1"/>
    <xf numFmtId="0" fontId="16" fillId="0" borderId="0" xfId="0" applyFont="1"/>
    <xf numFmtId="0" fontId="19" fillId="2" borderId="0" xfId="0" applyFont="1" applyFill="1" applyBorder="1" applyAlignment="1">
      <alignment horizontal="center"/>
    </xf>
    <xf numFmtId="0" fontId="13" fillId="0" borderId="0" xfId="0" applyNumberFormat="1" applyFont="1" applyAlignment="1"/>
    <xf numFmtId="0" fontId="12" fillId="0" borderId="0" xfId="0" applyNumberFormat="1" applyFont="1" applyAlignment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right" vertical="center"/>
    </xf>
    <xf numFmtId="0" fontId="9" fillId="2" borderId="0" xfId="0" applyFont="1" applyFill="1"/>
    <xf numFmtId="0" fontId="5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20" fillId="0" borderId="0" xfId="0" applyFont="1" applyAlignment="1"/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6" fillId="0" borderId="19" xfId="0" applyFont="1" applyBorder="1"/>
    <xf numFmtId="0" fontId="12" fillId="2" borderId="1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9" fontId="14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2" borderId="5" xfId="0" applyFont="1" applyFill="1" applyBorder="1" applyAlignment="1">
      <alignment horizontal="center" wrapText="1"/>
    </xf>
    <xf numFmtId="0" fontId="4" fillId="0" borderId="0" xfId="0" applyFont="1"/>
    <xf numFmtId="0" fontId="23" fillId="2" borderId="5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/>
    </xf>
    <xf numFmtId="0" fontId="27" fillId="2" borderId="0" xfId="0" applyFont="1" applyFill="1" applyBorder="1" applyAlignment="1">
      <alignment horizontal="left"/>
    </xf>
    <xf numFmtId="0" fontId="24" fillId="2" borderId="0" xfId="0" applyFont="1" applyFill="1" applyBorder="1"/>
    <xf numFmtId="0" fontId="27" fillId="2" borderId="0" xfId="0" applyFont="1" applyFill="1" applyBorder="1" applyAlignment="1">
      <alignment horizontal="center"/>
    </xf>
    <xf numFmtId="0" fontId="21" fillId="2" borderId="4" xfId="0" quotePrefix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3" fillId="2" borderId="21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9" fontId="29" fillId="3" borderId="0" xfId="0" applyNumberFormat="1" applyFont="1" applyFill="1" applyBorder="1" applyAlignment="1">
      <alignment horizontal="center"/>
    </xf>
    <xf numFmtId="0" fontId="21" fillId="2" borderId="0" xfId="0" applyFont="1" applyFill="1" applyBorder="1"/>
    <xf numFmtId="0" fontId="3" fillId="2" borderId="0" xfId="0" applyFont="1" applyFill="1" applyAlignment="1">
      <alignment horizontal="left" vertical="center"/>
    </xf>
    <xf numFmtId="0" fontId="2" fillId="0" borderId="0" xfId="0" applyFont="1"/>
    <xf numFmtId="2" fontId="13" fillId="4" borderId="8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2" fontId="13" fillId="4" borderId="17" xfId="0" applyNumberFormat="1" applyFont="1" applyFill="1" applyBorder="1" applyAlignment="1">
      <alignment horizontal="center" vertical="center"/>
    </xf>
    <xf numFmtId="164" fontId="13" fillId="4" borderId="18" xfId="0" applyNumberFormat="1" applyFont="1" applyFill="1" applyBorder="1" applyAlignment="1">
      <alignment horizontal="center" vertical="center"/>
    </xf>
    <xf numFmtId="2" fontId="13" fillId="5" borderId="8" xfId="0" applyNumberFormat="1" applyFont="1" applyFill="1" applyBorder="1" applyAlignment="1">
      <alignment horizontal="center" vertical="center"/>
    </xf>
    <xf numFmtId="2" fontId="13" fillId="5" borderId="11" xfId="0" applyNumberFormat="1" applyFont="1" applyFill="1" applyBorder="1" applyAlignment="1">
      <alignment horizontal="center" vertical="center"/>
    </xf>
    <xf numFmtId="2" fontId="13" fillId="5" borderId="17" xfId="0" applyNumberFormat="1" applyFont="1" applyFill="1" applyBorder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0" fontId="30" fillId="2" borderId="0" xfId="0" applyFont="1" applyFill="1" applyBorder="1"/>
    <xf numFmtId="0" fontId="2" fillId="0" borderId="28" xfId="0" applyFont="1" applyBorder="1"/>
    <xf numFmtId="0" fontId="26" fillId="0" borderId="0" xfId="0" applyFont="1" applyFill="1" applyAlignment="1">
      <alignment horizontal="left"/>
    </xf>
    <xf numFmtId="0" fontId="28" fillId="0" borderId="0" xfId="0" applyFont="1" applyBorder="1"/>
    <xf numFmtId="0" fontId="12" fillId="0" borderId="0" xfId="0" applyFont="1" applyAlignment="1"/>
    <xf numFmtId="0" fontId="27" fillId="2" borderId="0" xfId="0" applyFont="1" applyFill="1" applyBorder="1" applyAlignment="1">
      <alignment horizontal="left"/>
    </xf>
    <xf numFmtId="0" fontId="9" fillId="0" borderId="28" xfId="0" applyFont="1" applyBorder="1"/>
    <xf numFmtId="0" fontId="31" fillId="0" borderId="28" xfId="0" applyFont="1" applyBorder="1"/>
    <xf numFmtId="0" fontId="12" fillId="2" borderId="28" xfId="0" applyFont="1" applyFill="1" applyBorder="1" applyAlignment="1">
      <alignment horizontal="left"/>
    </xf>
    <xf numFmtId="0" fontId="12" fillId="0" borderId="28" xfId="0" applyFont="1" applyBorder="1"/>
    <xf numFmtId="0" fontId="27" fillId="2" borderId="0" xfId="0" applyFont="1" applyFill="1" applyBorder="1" applyAlignment="1"/>
    <xf numFmtId="0" fontId="28" fillId="0" borderId="0" xfId="0" applyFont="1" applyBorder="1" applyAlignment="1"/>
    <xf numFmtId="0" fontId="13" fillId="2" borderId="0" xfId="0" applyFont="1" applyFill="1" applyBorder="1" applyAlignment="1">
      <alignment horizontal="center" vertical="center"/>
    </xf>
    <xf numFmtId="2" fontId="13" fillId="5" borderId="8" xfId="0" applyNumberFormat="1" applyFont="1" applyFill="1" applyBorder="1" applyAlignment="1" applyProtection="1">
      <alignment horizontal="center" vertical="center"/>
    </xf>
    <xf numFmtId="2" fontId="13" fillId="5" borderId="11" xfId="0" applyNumberFormat="1" applyFont="1" applyFill="1" applyBorder="1" applyAlignment="1" applyProtection="1">
      <alignment horizontal="center" vertical="center"/>
    </xf>
    <xf numFmtId="2" fontId="13" fillId="5" borderId="17" xfId="0" applyNumberFormat="1" applyFont="1" applyFill="1" applyBorder="1" applyAlignment="1" applyProtection="1">
      <alignment horizontal="center" vertical="center"/>
    </xf>
    <xf numFmtId="49" fontId="15" fillId="2" borderId="7" xfId="0" applyNumberFormat="1" applyFont="1" applyFill="1" applyBorder="1" applyAlignment="1" applyProtection="1">
      <alignment horizontal="left"/>
      <protection locked="0"/>
    </xf>
    <xf numFmtId="1" fontId="13" fillId="2" borderId="8" xfId="0" applyNumberFormat="1" applyFont="1" applyFill="1" applyBorder="1" applyAlignment="1" applyProtection="1">
      <alignment horizontal="center" vertical="center"/>
      <protection locked="0"/>
    </xf>
    <xf numFmtId="2" fontId="13" fillId="2" borderId="8" xfId="0" applyNumberFormat="1" applyFont="1" applyFill="1" applyBorder="1" applyAlignment="1" applyProtection="1">
      <alignment horizontal="center" vertical="center"/>
      <protection locked="0"/>
    </xf>
    <xf numFmtId="49" fontId="15" fillId="2" borderId="10" xfId="0" applyNumberFormat="1" applyFont="1" applyFill="1" applyBorder="1" applyAlignment="1" applyProtection="1">
      <alignment horizontal="left"/>
      <protection locked="0"/>
    </xf>
    <xf numFmtId="1" fontId="13" fillId="2" borderId="11" xfId="0" applyNumberFormat="1" applyFont="1" applyFill="1" applyBorder="1" applyAlignment="1" applyProtection="1">
      <alignment horizontal="center" vertical="center"/>
      <protection locked="0"/>
    </xf>
    <xf numFmtId="2" fontId="13" fillId="2" borderId="11" xfId="0" applyNumberFormat="1" applyFont="1" applyFill="1" applyBorder="1" applyAlignment="1" applyProtection="1">
      <alignment horizontal="center" vertical="center"/>
      <protection locked="0"/>
    </xf>
    <xf numFmtId="49" fontId="15" fillId="2" borderId="13" xfId="0" applyNumberFormat="1" applyFont="1" applyFill="1" applyBorder="1" applyAlignment="1" applyProtection="1">
      <alignment horizontal="left"/>
      <protection locked="0"/>
    </xf>
    <xf numFmtId="1" fontId="13" fillId="2" borderId="14" xfId="0" applyNumberFormat="1" applyFont="1" applyFill="1" applyBorder="1" applyAlignment="1" applyProtection="1">
      <alignment horizontal="center" vertical="center"/>
      <protection locked="0"/>
    </xf>
    <xf numFmtId="2" fontId="13" fillId="2" borderId="14" xfId="0" applyNumberFormat="1" applyFont="1" applyFill="1" applyBorder="1" applyAlignment="1" applyProtection="1">
      <alignment horizontal="center" vertical="center"/>
      <protection locked="0"/>
    </xf>
    <xf numFmtId="49" fontId="15" fillId="2" borderId="16" xfId="0" applyNumberFormat="1" applyFont="1" applyFill="1" applyBorder="1" applyAlignment="1" applyProtection="1">
      <alignment horizontal="left"/>
      <protection locked="0"/>
    </xf>
    <xf numFmtId="1" fontId="13" fillId="2" borderId="17" xfId="0" applyNumberFormat="1" applyFont="1" applyFill="1" applyBorder="1" applyAlignment="1" applyProtection="1">
      <alignment horizontal="center" vertical="center"/>
      <protection locked="0"/>
    </xf>
    <xf numFmtId="2" fontId="13" fillId="2" borderId="17" xfId="0" applyNumberFormat="1" applyFont="1" applyFill="1" applyBorder="1" applyAlignment="1" applyProtection="1">
      <alignment horizontal="center" vertical="center"/>
      <protection locked="0"/>
    </xf>
    <xf numFmtId="1" fontId="13" fillId="2" borderId="22" xfId="0" applyNumberFormat="1" applyFont="1" applyFill="1" applyBorder="1" applyAlignment="1" applyProtection="1">
      <alignment horizontal="center" vertical="center"/>
      <protection locked="0"/>
    </xf>
    <xf numFmtId="2" fontId="13" fillId="2" borderId="6" xfId="0" applyNumberFormat="1" applyFont="1" applyFill="1" applyBorder="1" applyAlignment="1" applyProtection="1">
      <alignment horizontal="center" vertical="center"/>
      <protection locked="0"/>
    </xf>
    <xf numFmtId="1" fontId="13" fillId="2" borderId="23" xfId="0" applyNumberFormat="1" applyFont="1" applyFill="1" applyBorder="1" applyAlignment="1" applyProtection="1">
      <alignment horizontal="center" vertical="center"/>
      <protection locked="0"/>
    </xf>
    <xf numFmtId="2" fontId="13" fillId="2" borderId="24" xfId="0" applyNumberFormat="1" applyFont="1" applyFill="1" applyBorder="1" applyAlignment="1" applyProtection="1">
      <alignment horizontal="center" vertical="center"/>
      <protection locked="0"/>
    </xf>
    <xf numFmtId="2" fontId="13" fillId="2" borderId="9" xfId="0" applyNumberFormat="1" applyFont="1" applyFill="1" applyBorder="1" applyAlignment="1" applyProtection="1">
      <alignment horizontal="center" vertical="center"/>
      <protection locked="0"/>
    </xf>
    <xf numFmtId="1" fontId="13" fillId="2" borderId="25" xfId="0" applyNumberFormat="1" applyFont="1" applyFill="1" applyBorder="1" applyAlignment="1" applyProtection="1">
      <alignment horizontal="center" vertical="center"/>
      <protection locked="0"/>
    </xf>
    <xf numFmtId="2" fontId="13" fillId="2" borderId="15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>
      <alignment horizontal="left" wrapText="1"/>
    </xf>
    <xf numFmtId="0" fontId="28" fillId="0" borderId="0" xfId="0" applyFont="1" applyBorder="1"/>
    <xf numFmtId="0" fontId="13" fillId="2" borderId="0" xfId="0" applyFont="1" applyFill="1" applyAlignment="1">
      <alignment horizontal="left" vertical="center"/>
    </xf>
    <xf numFmtId="0" fontId="12" fillId="0" borderId="0" xfId="0" applyFont="1" applyAlignment="1"/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7" fillId="2" borderId="0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center" wrapText="1"/>
    </xf>
    <xf numFmtId="0" fontId="22" fillId="0" borderId="5" xfId="0" applyFont="1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1</xdr:row>
      <xdr:rowOff>59055</xdr:rowOff>
    </xdr:from>
    <xdr:to>
      <xdr:col>1</xdr:col>
      <xdr:colOff>266700</xdr:colOff>
      <xdr:row>2</xdr:row>
      <xdr:rowOff>53340</xdr:rowOff>
    </xdr:to>
    <xdr:pic>
      <xdr:nvPicPr>
        <xdr:cNvPr id="2" name="image00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" y="249555"/>
          <a:ext cx="342900" cy="34480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996"/>
  <sheetViews>
    <sheetView showGridLines="0" tabSelected="1" zoomScaleNormal="100" workbookViewId="0">
      <selection activeCell="C15" sqref="C15"/>
    </sheetView>
  </sheetViews>
  <sheetFormatPr defaultColWidth="15.125" defaultRowHeight="15" customHeight="1" x14ac:dyDescent="0.2"/>
  <cols>
    <col min="1" max="1" width="3.25" style="9" customWidth="1"/>
    <col min="2" max="2" width="4.25" style="9" customWidth="1"/>
    <col min="3" max="3" width="24.25" style="9" customWidth="1"/>
    <col min="4" max="4" width="9.375" style="9" customWidth="1"/>
    <col min="5" max="5" width="9.25" style="9" customWidth="1"/>
    <col min="6" max="6" width="8.25" style="9" customWidth="1"/>
    <col min="7" max="7" width="7.625" style="9" customWidth="1"/>
    <col min="8" max="8" width="7.75" style="9" customWidth="1"/>
    <col min="9" max="9" width="8.875" style="9" customWidth="1"/>
    <col min="10" max="10" width="8.75" style="9" customWidth="1"/>
    <col min="11" max="11" width="7.875" style="9" customWidth="1"/>
    <col min="12" max="12" width="10.625" style="9" hidden="1" customWidth="1"/>
    <col min="13" max="14" width="8.625" style="9" hidden="1" customWidth="1"/>
    <col min="15" max="21" width="8.625" style="9" customWidth="1"/>
    <col min="22" max="16384" width="15.125" style="9"/>
  </cols>
  <sheetData>
    <row r="1" spans="1:26" ht="15" customHeight="1" x14ac:dyDescent="0.2">
      <c r="J1" s="10" t="s">
        <v>47</v>
      </c>
    </row>
    <row r="2" spans="1:26" ht="27.6" customHeight="1" x14ac:dyDescent="0.25">
      <c r="A2" s="4"/>
      <c r="B2" s="5"/>
      <c r="C2" s="85" t="s">
        <v>48</v>
      </c>
      <c r="D2" s="74"/>
      <c r="E2" s="74"/>
      <c r="F2" s="74"/>
      <c r="G2" s="74"/>
      <c r="H2" s="74"/>
      <c r="K2" s="7"/>
      <c r="L2" s="4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">
      <c r="A3" s="4"/>
      <c r="B3" s="5"/>
      <c r="C3" s="74" t="s">
        <v>36</v>
      </c>
      <c r="D3" s="74"/>
      <c r="E3" s="74"/>
      <c r="F3" s="74"/>
      <c r="G3" s="74"/>
      <c r="H3" s="74"/>
      <c r="I3" s="74"/>
      <c r="J3" s="74"/>
      <c r="K3" s="7"/>
      <c r="L3" s="4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" customHeight="1" x14ac:dyDescent="0.2">
      <c r="A4" s="4"/>
      <c r="B4" s="5"/>
      <c r="C4" s="74"/>
      <c r="D4" s="74"/>
      <c r="E4" s="74"/>
      <c r="F4" s="74"/>
      <c r="G4" s="74"/>
      <c r="H4" s="74"/>
      <c r="I4" s="74"/>
      <c r="J4" s="74"/>
      <c r="K4" s="7"/>
      <c r="L4" s="4" t="s">
        <v>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3.45" customHeight="1" x14ac:dyDescent="0.2">
      <c r="A5" s="4"/>
      <c r="B5" s="5"/>
      <c r="C5" s="63" t="s">
        <v>28</v>
      </c>
      <c r="D5" s="6"/>
      <c r="E5" s="6"/>
      <c r="F5" s="6"/>
      <c r="G5" s="6"/>
      <c r="H5" s="6"/>
      <c r="I5" s="6"/>
      <c r="J5" s="6"/>
      <c r="K5" s="7"/>
      <c r="L5" s="4" t="s">
        <v>44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1.45" customHeight="1" x14ac:dyDescent="0.2">
      <c r="A6" s="14"/>
      <c r="B6" s="15"/>
      <c r="C6" s="120" t="s">
        <v>18</v>
      </c>
      <c r="D6" s="121"/>
      <c r="E6" s="121"/>
      <c r="F6" s="121"/>
      <c r="G6" s="121"/>
      <c r="H6" s="121"/>
      <c r="I6" s="121"/>
      <c r="J6" s="121"/>
      <c r="K6" s="17"/>
      <c r="L6" s="18" t="s">
        <v>1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" x14ac:dyDescent="0.2">
      <c r="A7" s="14"/>
      <c r="B7" s="20"/>
      <c r="C7" s="64" t="s">
        <v>20</v>
      </c>
      <c r="D7" s="64"/>
      <c r="E7" s="64"/>
      <c r="F7" s="65"/>
      <c r="G7" s="65"/>
      <c r="H7" s="65"/>
      <c r="I7" s="65"/>
      <c r="J7" s="65"/>
      <c r="K7" s="17"/>
      <c r="L7" s="18" t="s">
        <v>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" x14ac:dyDescent="0.2">
      <c r="A8" s="14"/>
      <c r="B8" s="20"/>
      <c r="C8" s="120" t="s">
        <v>40</v>
      </c>
      <c r="D8" s="121"/>
      <c r="E8" s="121"/>
      <c r="F8" s="121"/>
      <c r="G8" s="121"/>
      <c r="H8" s="121"/>
      <c r="I8" s="121"/>
      <c r="J8" s="121"/>
      <c r="K8" s="17"/>
      <c r="L8" s="18" t="s">
        <v>3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6" customHeight="1" x14ac:dyDescent="0.2">
      <c r="A9" s="14"/>
      <c r="B9" s="20"/>
      <c r="C9" s="126" t="s">
        <v>19</v>
      </c>
      <c r="D9" s="121"/>
      <c r="E9" s="121"/>
      <c r="F9" s="121"/>
      <c r="G9" s="121"/>
      <c r="H9" s="121"/>
      <c r="I9" s="121"/>
      <c r="J9" s="121"/>
      <c r="K9" s="17"/>
      <c r="L9" s="18" t="s">
        <v>4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6" customHeight="1" x14ac:dyDescent="0.2">
      <c r="A10" s="14"/>
      <c r="B10" s="20"/>
      <c r="C10" s="90"/>
      <c r="D10" s="88"/>
      <c r="E10" s="88"/>
      <c r="F10" s="88"/>
      <c r="G10" s="88"/>
      <c r="H10" s="88"/>
      <c r="I10" s="88"/>
      <c r="J10" s="88"/>
      <c r="K10" s="17"/>
      <c r="L10" s="18" t="s">
        <v>42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13" customFormat="1" ht="17.45" customHeight="1" thickBot="1" x14ac:dyDescent="0.25">
      <c r="A11" s="10"/>
      <c r="B11" s="11"/>
      <c r="C11" s="21"/>
      <c r="D11" s="22"/>
      <c r="E11" s="124" t="s">
        <v>32</v>
      </c>
      <c r="F11" s="124"/>
      <c r="G11" s="124" t="s">
        <v>30</v>
      </c>
      <c r="H11" s="125"/>
      <c r="K11" s="10"/>
      <c r="L11" s="10" t="s">
        <v>43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" customHeight="1" x14ac:dyDescent="0.2">
      <c r="A12" s="4"/>
      <c r="B12" s="5"/>
      <c r="C12" s="23"/>
      <c r="D12" s="24"/>
      <c r="E12" s="24"/>
      <c r="F12" s="25"/>
      <c r="G12" s="26"/>
      <c r="H12" s="27"/>
      <c r="K12" s="4"/>
      <c r="L12" s="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13" customFormat="1" ht="33.75" x14ac:dyDescent="0.2">
      <c r="A13" s="10"/>
      <c r="B13" s="11"/>
      <c r="C13" s="122" t="s">
        <v>5</v>
      </c>
      <c r="D13" s="28" t="s">
        <v>24</v>
      </c>
      <c r="E13" s="29" t="s">
        <v>35</v>
      </c>
      <c r="F13" s="127" t="s">
        <v>22</v>
      </c>
      <c r="G13" s="28" t="s">
        <v>34</v>
      </c>
      <c r="H13" s="30" t="s">
        <v>6</v>
      </c>
      <c r="K13" s="10"/>
      <c r="L13" s="1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3" customFormat="1" ht="12" customHeight="1" x14ac:dyDescent="0.2">
      <c r="A14" s="55"/>
      <c r="B14" s="56"/>
      <c r="C14" s="123"/>
      <c r="D14" s="31" t="s">
        <v>25</v>
      </c>
      <c r="E14" s="57" t="s">
        <v>26</v>
      </c>
      <c r="F14" s="128"/>
      <c r="G14" s="60" t="s">
        <v>27</v>
      </c>
      <c r="H14" s="58" t="s">
        <v>23</v>
      </c>
      <c r="K14" s="55"/>
      <c r="L14" s="55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s="13" customFormat="1" ht="16.149999999999999" customHeight="1" x14ac:dyDescent="0.2">
      <c r="A15" s="10"/>
      <c r="B15" s="32">
        <v>1</v>
      </c>
      <c r="C15" s="101"/>
      <c r="D15" s="102"/>
      <c r="E15" s="103"/>
      <c r="F15" s="98" t="str">
        <f t="shared" ref="F15:F18" si="0">IF(ISERR(D15/E15),"",(D15/E15))</f>
        <v/>
      </c>
      <c r="G15" s="103"/>
      <c r="H15" s="81" t="str">
        <f t="shared" ref="H15:H18" si="1">IF(ISERR(D15/G15),"",(D15/G15))</f>
        <v/>
      </c>
      <c r="L15" s="33" t="b">
        <f t="shared" ref="L15:L18" si="2">IF(OR(COUNT(D15:H15)=5,COUNT(D15:H15)=0),TRUE,FALSE)</f>
        <v>1</v>
      </c>
      <c r="M15" s="33" t="b">
        <f t="shared" ref="M15:M18" si="3">IF(ISBLANK(E15),TRUE,G15/E15&gt;=0.6)</f>
        <v>1</v>
      </c>
      <c r="N15" s="33" t="b">
        <f t="shared" ref="N15:N18" si="4">IF(AND(L15=TRUE,M15=TRUE),TRUE, FALSE)</f>
        <v>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16.149999999999999" customHeight="1" x14ac:dyDescent="0.2">
      <c r="A16" s="10"/>
      <c r="B16" s="34">
        <v>2</v>
      </c>
      <c r="C16" s="104"/>
      <c r="D16" s="105"/>
      <c r="E16" s="106"/>
      <c r="F16" s="99" t="str">
        <f t="shared" si="0"/>
        <v/>
      </c>
      <c r="G16" s="106"/>
      <c r="H16" s="82" t="str">
        <f t="shared" si="1"/>
        <v/>
      </c>
      <c r="L16" s="33" t="b">
        <f t="shared" si="2"/>
        <v>1</v>
      </c>
      <c r="M16" s="33" t="b">
        <f t="shared" si="3"/>
        <v>1</v>
      </c>
      <c r="N16" s="33" t="b">
        <f t="shared" si="4"/>
        <v>1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13" customFormat="1" ht="16.149999999999999" customHeight="1" x14ac:dyDescent="0.2">
      <c r="A17" s="10"/>
      <c r="B17" s="35">
        <v>3</v>
      </c>
      <c r="C17" s="107"/>
      <c r="D17" s="108"/>
      <c r="E17" s="109"/>
      <c r="F17" s="99" t="str">
        <f t="shared" si="0"/>
        <v/>
      </c>
      <c r="G17" s="109"/>
      <c r="H17" s="82" t="str">
        <f t="shared" si="1"/>
        <v/>
      </c>
      <c r="L17" s="33" t="b">
        <f t="shared" si="2"/>
        <v>1</v>
      </c>
      <c r="M17" s="33" t="b">
        <f t="shared" si="3"/>
        <v>1</v>
      </c>
      <c r="N17" s="33" t="b">
        <f t="shared" si="4"/>
        <v>1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13" customFormat="1" ht="16.149999999999999" customHeight="1" x14ac:dyDescent="0.2">
      <c r="A18" s="10"/>
      <c r="B18" s="36">
        <v>4</v>
      </c>
      <c r="C18" s="110"/>
      <c r="D18" s="111"/>
      <c r="E18" s="112"/>
      <c r="F18" s="100" t="str">
        <f t="shared" si="0"/>
        <v/>
      </c>
      <c r="G18" s="112"/>
      <c r="H18" s="83" t="str">
        <f t="shared" si="1"/>
        <v/>
      </c>
      <c r="K18" s="13" t="s">
        <v>21</v>
      </c>
      <c r="L18" s="33" t="b">
        <f t="shared" si="2"/>
        <v>1</v>
      </c>
      <c r="M18" s="33" t="b">
        <f t="shared" si="3"/>
        <v>1</v>
      </c>
      <c r="N18" s="33" t="b">
        <f t="shared" si="4"/>
        <v>1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13" customFormat="1" ht="6.75" customHeight="1" thickBot="1" x14ac:dyDescent="0.25">
      <c r="A19" s="10"/>
      <c r="B19" s="11"/>
      <c r="C19" s="37"/>
      <c r="D19" s="38"/>
      <c r="E19" s="10"/>
      <c r="F19" s="10"/>
      <c r="G19" s="10"/>
      <c r="H19" s="10"/>
      <c r="K19" s="10"/>
      <c r="L19" s="10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13" customFormat="1" ht="15.6" customHeight="1" thickBot="1" x14ac:dyDescent="0.25">
      <c r="A20" s="10"/>
      <c r="B20" s="11"/>
      <c r="C20" s="39" t="s">
        <v>7</v>
      </c>
      <c r="D20" s="62" t="str">
        <f>IF(OR(F20 = "",H20 ="", OR(N15=FALSE,N16=FALSE,N17=FALSE,N18=FALSE)),"",IF(F20&gt;=H20,"Yes","No"))</f>
        <v/>
      </c>
      <c r="E20" s="39" t="s">
        <v>8</v>
      </c>
      <c r="F20" s="84" t="str">
        <f>IF(SUM(F15:F18) = 0,"",SUM(F15:F18))</f>
        <v/>
      </c>
      <c r="G20" s="39" t="s">
        <v>8</v>
      </c>
      <c r="H20" s="84" t="str">
        <f>IF(SUM(H15:H18) = 0,"",SUM(H15:H18))</f>
        <v/>
      </c>
      <c r="K20" s="10"/>
      <c r="L20" s="10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89" customFormat="1" ht="15.6" customHeight="1" x14ac:dyDescent="0.2">
      <c r="A21" s="10"/>
      <c r="B21" s="11"/>
      <c r="C21" s="39"/>
      <c r="D21" s="97"/>
      <c r="E21"/>
      <c r="F21"/>
      <c r="G21"/>
      <c r="H21"/>
      <c r="I21"/>
      <c r="K21" s="10"/>
      <c r="L21" s="10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89" customFormat="1" ht="15.6" customHeight="1" x14ac:dyDescent="0.2">
      <c r="A22" s="10"/>
      <c r="B22" s="11"/>
      <c r="C22" s="39"/>
      <c r="D22" s="97"/>
      <c r="E22"/>
      <c r="F22"/>
      <c r="G22"/>
      <c r="H22"/>
      <c r="I22"/>
      <c r="K22" s="10"/>
      <c r="L22" s="10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89" customFormat="1" ht="15.6" customHeight="1" x14ac:dyDescent="0.2">
      <c r="A23" s="10"/>
      <c r="B23" s="11"/>
      <c r="C23" s="39"/>
      <c r="D23" s="97"/>
      <c r="E23"/>
      <c r="F23"/>
      <c r="G23"/>
      <c r="H23"/>
      <c r="I23"/>
      <c r="K23" s="10"/>
      <c r="L23" s="10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89" customFormat="1" ht="15.6" customHeight="1" x14ac:dyDescent="0.2">
      <c r="A24" s="10"/>
      <c r="B24" s="11"/>
      <c r="C24" s="39"/>
      <c r="D24" s="97"/>
      <c r="E24"/>
      <c r="F24"/>
      <c r="G24"/>
      <c r="H24"/>
      <c r="I24"/>
      <c r="K24" s="10"/>
      <c r="L24" s="10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45" customFormat="1" ht="21.6" customHeight="1" x14ac:dyDescent="0.2">
      <c r="A25" s="41"/>
      <c r="B25" s="42"/>
      <c r="C25" s="87" t="s">
        <v>29</v>
      </c>
      <c r="D25" s="16"/>
      <c r="E25" s="16"/>
      <c r="F25" s="16"/>
      <c r="G25" s="16"/>
      <c r="H25" s="16"/>
      <c r="I25" s="16"/>
      <c r="J25" s="16"/>
      <c r="K25" s="41"/>
      <c r="L25" s="41"/>
      <c r="M25" s="43"/>
      <c r="N25" s="43"/>
      <c r="O25" s="44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s="45" customFormat="1" ht="15.6" customHeight="1" x14ac:dyDescent="0.2">
      <c r="A26" s="41"/>
      <c r="B26" s="66"/>
      <c r="C26" s="126" t="s">
        <v>9</v>
      </c>
      <c r="D26" s="121"/>
      <c r="E26" s="121"/>
      <c r="F26" s="121"/>
      <c r="G26" s="121"/>
      <c r="H26" s="121"/>
      <c r="I26" s="1"/>
      <c r="J26" s="1"/>
      <c r="K26" s="41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s="45" customFormat="1" ht="13.15" customHeight="1" x14ac:dyDescent="0.2">
      <c r="A27" s="41"/>
      <c r="B27" s="67"/>
      <c r="C27" s="95" t="s">
        <v>37</v>
      </c>
      <c r="D27" s="96"/>
      <c r="E27" s="96"/>
      <c r="F27" s="96"/>
      <c r="G27" s="96"/>
      <c r="H27" s="96"/>
      <c r="I27" s="96"/>
      <c r="J27" s="96"/>
      <c r="K27" s="41"/>
      <c r="L27" s="41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s="45" customFormat="1" ht="13.15" customHeight="1" x14ac:dyDescent="0.2">
      <c r="A28" s="41"/>
      <c r="B28" s="67"/>
      <c r="C28" s="75" t="s">
        <v>17</v>
      </c>
      <c r="D28" s="96"/>
      <c r="E28" s="96"/>
      <c r="F28" s="96"/>
      <c r="G28" s="96"/>
      <c r="H28" s="96"/>
      <c r="I28" s="96"/>
      <c r="J28" s="96"/>
      <c r="K28" s="41"/>
      <c r="L28" s="41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s="45" customFormat="1" ht="13.15" customHeight="1" x14ac:dyDescent="0.2">
      <c r="A29" s="41"/>
      <c r="B29" s="67"/>
      <c r="C29" s="75"/>
      <c r="D29" s="96"/>
      <c r="E29" s="96"/>
      <c r="F29" s="96"/>
      <c r="G29" s="96"/>
      <c r="H29" s="96"/>
      <c r="I29" s="96"/>
      <c r="J29" s="96"/>
      <c r="K29" s="41"/>
      <c r="L29" s="41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s="13" customFormat="1" ht="16.5" customHeight="1" thickBot="1" x14ac:dyDescent="0.25">
      <c r="A30" s="10" t="s">
        <v>21</v>
      </c>
      <c r="B30" s="11"/>
      <c r="D30" s="46"/>
      <c r="G30" s="124" t="s">
        <v>31</v>
      </c>
      <c r="H30" s="125"/>
      <c r="J30" s="124" t="s">
        <v>30</v>
      </c>
      <c r="K30" s="125"/>
      <c r="L30" s="10"/>
      <c r="M30" s="12"/>
      <c r="N30" s="12"/>
      <c r="O30" s="47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9" customHeight="1" x14ac:dyDescent="0.2">
      <c r="A31" s="4"/>
      <c r="B31" s="5"/>
      <c r="D31" s="48"/>
      <c r="F31" s="24"/>
      <c r="G31" s="26"/>
      <c r="H31" s="24"/>
      <c r="I31" s="25"/>
      <c r="J31" s="26"/>
      <c r="K31" s="27"/>
      <c r="O31" s="40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13" customFormat="1" ht="19.149999999999999" customHeight="1" x14ac:dyDescent="0.2">
      <c r="A32" s="10"/>
      <c r="B32" s="11"/>
      <c r="C32" s="122" t="s">
        <v>45</v>
      </c>
      <c r="D32" s="122" t="s">
        <v>10</v>
      </c>
      <c r="E32" s="28" t="s">
        <v>11</v>
      </c>
      <c r="F32" s="49"/>
      <c r="G32" s="29" t="s">
        <v>35</v>
      </c>
      <c r="H32" s="30" t="s">
        <v>12</v>
      </c>
      <c r="I32" s="50"/>
      <c r="J32" s="29" t="s">
        <v>34</v>
      </c>
      <c r="K32" s="30" t="s">
        <v>6</v>
      </c>
      <c r="L32" s="51"/>
      <c r="M32" s="52"/>
      <c r="N32" s="51"/>
      <c r="O32" s="10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3" customFormat="1" ht="15" customHeight="1" x14ac:dyDescent="0.2">
      <c r="A33" s="55"/>
      <c r="B33" s="56"/>
      <c r="C33" s="123"/>
      <c r="D33" s="123"/>
      <c r="E33" s="68" t="s">
        <v>33</v>
      </c>
      <c r="F33" s="69" t="s">
        <v>13</v>
      </c>
      <c r="G33" s="70" t="s">
        <v>26</v>
      </c>
      <c r="H33" s="58" t="s">
        <v>22</v>
      </c>
      <c r="I33" s="69" t="s">
        <v>13</v>
      </c>
      <c r="J33" s="71" t="s">
        <v>27</v>
      </c>
      <c r="K33" s="58" t="s">
        <v>23</v>
      </c>
      <c r="L33" s="72" t="s">
        <v>14</v>
      </c>
      <c r="M33" s="73">
        <v>0.6</v>
      </c>
      <c r="N33" s="72" t="s">
        <v>15</v>
      </c>
      <c r="O33" s="55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s="13" customFormat="1" ht="16.149999999999999" customHeight="1" x14ac:dyDescent="0.2">
      <c r="A34" s="10"/>
      <c r="B34" s="32">
        <v>1</v>
      </c>
      <c r="C34" s="101"/>
      <c r="D34" s="113"/>
      <c r="E34" s="114"/>
      <c r="F34" s="114"/>
      <c r="G34" s="77" t="str">
        <f t="shared" ref="G34:G37" si="5">IFERROR(1/F34,"")</f>
        <v/>
      </c>
      <c r="H34" s="77" t="str">
        <f t="shared" ref="H34:H37" si="6">IFERROR(IF(E34&gt;0,E34/G34,""),"")</f>
        <v/>
      </c>
      <c r="I34" s="114"/>
      <c r="J34" s="77" t="str">
        <f t="shared" ref="J34:J37" si="7">IFERROR(1/I34,"")</f>
        <v/>
      </c>
      <c r="K34" s="77" t="str">
        <f t="shared" ref="K34:K37" si="8">IFERROR(IF(E34&gt;0,E34/J34,""),"")</f>
        <v/>
      </c>
      <c r="L34" s="33" t="b">
        <f t="shared" ref="L34:L37" si="9">IF(OR(COUNT(E34:K34)=7,COUNT(E34:K34)=0),TRUE,FALSE)</f>
        <v>1</v>
      </c>
      <c r="M34" s="33" t="b">
        <f t="shared" ref="M34:M37" si="10">IF(ISBLANK(F34),TRUE,I34/F34&gt;=0.6)</f>
        <v>1</v>
      </c>
      <c r="N34" s="33" t="b">
        <f t="shared" ref="N34:N37" si="11">IF(AND(L34=TRUE,M34=TRUE),TRUE, FALSE)</f>
        <v>1</v>
      </c>
      <c r="O34" s="10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s="13" customFormat="1" ht="16.149999999999999" customHeight="1" x14ac:dyDescent="0.2">
      <c r="A35" s="10"/>
      <c r="B35" s="34">
        <v>2</v>
      </c>
      <c r="C35" s="104"/>
      <c r="D35" s="115"/>
      <c r="E35" s="116"/>
      <c r="F35" s="116"/>
      <c r="G35" s="78" t="str">
        <f t="shared" si="5"/>
        <v/>
      </c>
      <c r="H35" s="78" t="str">
        <f t="shared" si="6"/>
        <v/>
      </c>
      <c r="I35" s="117"/>
      <c r="J35" s="78" t="str">
        <f t="shared" si="7"/>
        <v/>
      </c>
      <c r="K35" s="78" t="str">
        <f t="shared" si="8"/>
        <v/>
      </c>
      <c r="L35" s="33" t="b">
        <f t="shared" si="9"/>
        <v>1</v>
      </c>
      <c r="M35" s="33" t="b">
        <f t="shared" si="10"/>
        <v>1</v>
      </c>
      <c r="N35" s="33" t="b">
        <f t="shared" si="11"/>
        <v>1</v>
      </c>
      <c r="O35" s="10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3" customFormat="1" ht="16.149999999999999" customHeight="1" x14ac:dyDescent="0.2">
      <c r="A36" s="10"/>
      <c r="B36" s="34">
        <v>3</v>
      </c>
      <c r="C36" s="104"/>
      <c r="D36" s="115"/>
      <c r="E36" s="117"/>
      <c r="F36" s="117"/>
      <c r="G36" s="78" t="str">
        <f t="shared" si="5"/>
        <v/>
      </c>
      <c r="H36" s="78" t="str">
        <f t="shared" si="6"/>
        <v/>
      </c>
      <c r="I36" s="117"/>
      <c r="J36" s="78" t="str">
        <f t="shared" si="7"/>
        <v/>
      </c>
      <c r="K36" s="78" t="str">
        <f t="shared" si="8"/>
        <v/>
      </c>
      <c r="L36" s="33" t="b">
        <f t="shared" si="9"/>
        <v>1</v>
      </c>
      <c r="M36" s="33" t="b">
        <f t="shared" si="10"/>
        <v>1</v>
      </c>
      <c r="N36" s="33" t="b">
        <f t="shared" si="11"/>
        <v>1</v>
      </c>
      <c r="O36" s="10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13" customFormat="1" ht="16.149999999999999" customHeight="1" x14ac:dyDescent="0.2">
      <c r="A37" s="10"/>
      <c r="B37" s="36">
        <v>4</v>
      </c>
      <c r="C37" s="110"/>
      <c r="D37" s="118"/>
      <c r="E37" s="119"/>
      <c r="F37" s="119"/>
      <c r="G37" s="79" t="str">
        <f t="shared" si="5"/>
        <v/>
      </c>
      <c r="H37" s="79" t="str">
        <f t="shared" si="6"/>
        <v/>
      </c>
      <c r="I37" s="119"/>
      <c r="J37" s="79" t="str">
        <f t="shared" si="7"/>
        <v/>
      </c>
      <c r="K37" s="79" t="str">
        <f t="shared" si="8"/>
        <v/>
      </c>
      <c r="L37" s="33" t="b">
        <f t="shared" si="9"/>
        <v>1</v>
      </c>
      <c r="M37" s="33" t="b">
        <f t="shared" si="10"/>
        <v>1</v>
      </c>
      <c r="N37" s="33" t="b">
        <f t="shared" si="11"/>
        <v>1</v>
      </c>
      <c r="O37" s="10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6.75" customHeight="1" x14ac:dyDescent="0.2">
      <c r="A38" s="4"/>
      <c r="B38" s="5"/>
      <c r="C38" s="53"/>
      <c r="D38" s="54"/>
      <c r="E38" s="54"/>
      <c r="F38" s="4"/>
      <c r="G38" s="4"/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13" customFormat="1" ht="16.149999999999999" customHeight="1" x14ac:dyDescent="0.2">
      <c r="A39" s="10"/>
      <c r="B39" s="11"/>
      <c r="C39" s="39" t="s">
        <v>7</v>
      </c>
      <c r="D39" s="61" t="str">
        <f>IF(OR(H39="",K39="",OR(L34=FALSE,L35=FALSE,L36=FALSE,L37=FALSE)),"",IF(H39&gt;=K39,"Yes","No"))</f>
        <v/>
      </c>
      <c r="F39" s="39"/>
      <c r="G39" s="39" t="s">
        <v>8</v>
      </c>
      <c r="H39" s="80" t="str">
        <f>IF(SUM(H34:H37) = 0,"",SUM(H34:H37))</f>
        <v/>
      </c>
      <c r="J39" s="39" t="s">
        <v>8</v>
      </c>
      <c r="K39" s="80" t="str">
        <f>IF(SUM(K34:K37) = 0,"",SUM(K34:K37))</f>
        <v/>
      </c>
      <c r="L39" s="10"/>
      <c r="M39" s="10"/>
      <c r="N39" s="10"/>
      <c r="O39" s="10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7" customHeight="1" x14ac:dyDescent="0.2">
      <c r="A40" s="4"/>
      <c r="B40" s="5"/>
      <c r="C40" s="6"/>
      <c r="D40" s="6"/>
      <c r="E40" s="6"/>
      <c r="F40" s="6"/>
      <c r="G40" s="6"/>
      <c r="H40" s="6"/>
      <c r="I40" s="6"/>
      <c r="J40" s="6"/>
      <c r="K40" s="6"/>
      <c r="L40" s="4"/>
      <c r="M40" s="4"/>
      <c r="N40" s="4"/>
      <c r="O40" s="4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7" customHeight="1" x14ac:dyDescent="0.2">
      <c r="A41" s="4"/>
      <c r="B41" s="5"/>
      <c r="C41" s="6"/>
      <c r="D41" s="6"/>
      <c r="E41" s="6"/>
      <c r="F41" s="6"/>
      <c r="G41" s="6"/>
      <c r="H41" s="6"/>
      <c r="I41" s="6"/>
      <c r="J41" s="6"/>
      <c r="K41" s="6"/>
      <c r="L41" s="4"/>
      <c r="M41" s="4"/>
      <c r="N41" s="4"/>
      <c r="O41" s="4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7" customHeight="1" x14ac:dyDescent="0.2">
      <c r="A42" s="4"/>
      <c r="B42" s="5"/>
      <c r="C42" s="6"/>
      <c r="D42" s="6"/>
      <c r="E42" s="6"/>
      <c r="F42" s="6"/>
      <c r="G42" s="6"/>
      <c r="H42" s="6"/>
      <c r="I42" s="6"/>
      <c r="J42" s="6"/>
      <c r="K42" s="6"/>
      <c r="L42" s="4"/>
      <c r="M42" s="4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7" customHeight="1" x14ac:dyDescent="0.2">
      <c r="A43" s="4"/>
      <c r="B43" s="5"/>
      <c r="C43" s="6"/>
      <c r="D43" s="6"/>
      <c r="E43" s="6"/>
      <c r="F43" s="6"/>
      <c r="G43" s="6"/>
      <c r="H43" s="6"/>
      <c r="I43" s="6"/>
      <c r="J43" s="6"/>
      <c r="K43" s="6"/>
      <c r="L43" s="4"/>
      <c r="M43" s="4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" customFormat="1" ht="12.75" thickBot="1" x14ac:dyDescent="0.25">
      <c r="A44" s="76"/>
      <c r="B44" s="94" t="s">
        <v>16</v>
      </c>
      <c r="C44" s="92"/>
      <c r="D44" s="93" t="s">
        <v>41</v>
      </c>
      <c r="E44" s="91"/>
      <c r="F44" s="91"/>
      <c r="G44" s="91"/>
      <c r="H44" s="93" t="s">
        <v>38</v>
      </c>
      <c r="I44" s="91"/>
      <c r="J44" s="94" t="s">
        <v>39</v>
      </c>
      <c r="K44" s="8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1.2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1.25" x14ac:dyDescent="0.2">
      <c r="A46" s="8"/>
      <c r="B46" s="8" t="s">
        <v>46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1.25" x14ac:dyDescent="0.2">
      <c r="A47" s="8"/>
      <c r="B47" s="8" t="s">
        <v>49</v>
      </c>
      <c r="C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1.2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1.2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1.2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1.2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1.2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1.2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1.2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1.2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1.2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1.2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1.2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1.2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1.2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1.2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1.2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1.2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1.2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1.2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1.2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1.25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1.2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1.2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1.2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1.2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1.25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1.2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1.2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1.2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1.2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1.2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1.2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1.2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1.2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1.2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1.2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1.2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1.2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1.2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1.2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1.2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1.2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1.25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1.25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1.25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1.25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1.25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1.25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1.25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1.25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1.25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1.25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1.25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1.25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1.25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1.25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1.25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1.25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1.25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1.2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1.25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1.25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1.25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1.25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1.25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1.25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1.25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1.25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1.25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1.25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1.25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1.25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1.25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1.25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1.25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1.25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1.25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1.25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1.25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1.2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1.25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1.25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1.25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1.25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1.2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1.2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1.2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1.25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1.2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1.25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1.25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1.25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1.25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1.25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1.2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1.2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1.2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1.2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1.2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1.2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1.2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1.2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1.2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1.2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1.2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1.2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1.2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1.2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1.2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1.2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1.2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1.2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1.2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1.2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1.2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1.2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1.2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1.2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1.2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1.2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1.2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1.2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1.2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1.2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1.2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1.2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1.2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1.2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1.2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1.2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1.2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1.2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1.2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1.2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1.2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1.2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1.2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1.2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1.2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1.2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1.2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1.2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1.2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1.2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1.2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1.2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1.2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1.2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1.2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1.2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1.2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1.2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1.2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1.2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1.2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1.2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1.2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1.2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1.2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1.2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1.2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1.2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1.2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1.2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1.2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1.2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1.2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1.2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1.2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1.2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1.2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1.2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1.2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1.2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1.2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1.2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1.2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1.2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1.2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1.2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1.2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1.2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1.2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1.2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1.2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1.2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1.2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1.2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1.2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1.25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1.25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1.25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1.25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1.25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1.25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1.25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1.25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1.25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1.25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1.25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1.25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1.25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1.25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1.25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1.25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1.25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1.25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1.25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1.25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1.25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1.25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1.25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1.25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1.25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1.25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1.25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1.25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1.25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1.25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1.25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1.25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1.25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1.25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1.25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1.25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1.25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1.25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1.25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1.25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1.25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1.25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1.25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1.25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1.25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1.25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1.25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1.25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1.25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1.25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1.25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1.25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1.25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1.25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1.25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1.25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1.25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1.25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1.25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1.25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1.25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1.25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1.25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1.25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1.25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1.25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1.25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1.25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1.25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1.25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1.25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1.25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1.25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1.25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1.25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1.25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1.25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1.25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1.25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1.25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1.25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1.25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1.25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1.25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1.25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1.25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1.25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1.25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1.25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1.25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1.25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1.25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1.25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1.25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1.25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1.25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1.25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1.25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1.25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1.25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1.25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1.2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1.2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1.2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1.2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1.2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1.2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1.2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1.2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1.2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1.2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1.2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1.2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1.2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1.2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1.2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1.2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1.2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1.2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1.2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1.2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1.2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1.2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1.2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1.2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1.2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1.2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1.2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1.2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1.2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1.2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1.2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1.2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1.2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1.2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1.2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1.2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1.2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1.2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1.2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1.2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1.2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1.2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1.2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1.2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1.2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1.2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1.2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1.2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1.2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1.2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1.2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1.2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1.2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1.2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1.2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1.2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1.2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1.2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1.2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1.2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1.2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1.2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1.2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1.2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1.2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1.2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1.2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1.2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1.2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1.2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1.2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1.2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1.2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1.2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1.2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1.2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1.2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1.2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1.2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1.2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1.2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1.2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1.2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1.2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1.2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1.2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1.2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1.2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1.2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1.2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1.2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1.2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1.2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1.2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1.2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1.2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1.2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1.2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1.2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1.2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1.2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1.2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1.2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1.2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1.2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1.2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1.2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1.2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1.2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1.2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1.2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1.2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1.2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1.2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1.2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1.2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1.2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1.2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1.2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1.2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1.2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1.2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1.2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1.2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1.2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1.2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1.2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1.2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1.2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1.2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1.2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1.2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1.2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1.2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1.2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1.2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1.2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1.2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1.2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1.2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1.2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1.2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1.2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1.2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1.2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1.2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1.2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1.2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1.2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1.2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1.2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1.2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1.2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1.2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1.2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1.2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1.2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1.2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1.2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1.2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1.2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1.2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1.2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1.2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1.2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1.2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1.2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1.2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1.2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1.2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1.2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1.2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1.2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1.2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1.2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1.2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1.2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1.2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1.2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1.2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1.2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1.2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1.2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1.2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1.2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1.2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1.2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1.2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1.2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1.2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1.2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1.2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1.2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1.2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1.2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1.2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1.2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1.2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1.2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1.2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1.2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1.2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1.2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1.2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1.2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1.2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1.2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1.2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1.2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1.2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1.2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1.2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1.2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1.2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1.2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1.2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1.2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1.2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1.2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1.2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1.2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1.2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1.2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1.2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1.2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1.2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1.2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1.2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1.2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1.2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1.2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1.2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1.2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1.2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1.2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1.2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1.2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1.2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1.2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1.2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1.2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1.2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1.2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1.2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1.2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1.2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1.2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1.2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1.2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1.2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1.2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1.2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1.2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1.2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1.2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1.2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1.2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1.2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1.2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1.2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1.2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1.2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1.2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1.2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1.2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1.2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1.2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1.2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1.2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1.2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1.2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1.2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1.2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1.2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1.2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1.2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1.2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1.2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1.2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1.2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1.2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1.2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1.2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1.2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1.2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1.2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1.2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1.2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1.2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1.2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1.2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1.2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1.2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1.2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1.2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1.2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1.2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1.2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1.2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1.2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1.2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1.2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1.2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1.2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1.2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1.2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1.2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1.2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1.2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1.2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1.2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1.2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1.2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1.2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1.2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1.2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1.2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1.2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1.2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1.2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1.2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1.2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1.2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1.2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1.2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1.2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1.2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1.2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1.2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1.2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1.2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1.2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1.2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1.2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1.2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1.2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1.2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1.2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1.2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1.2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1.2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1.2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1.2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1.2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1.2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1.2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1.2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1.2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1.2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1.2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1.2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1.2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1.2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1.2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1.2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1.2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1.2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1.2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1.2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1.2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1.2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1.2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1.2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1.2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1.2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1.2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1.2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1.2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1.2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1.2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1.2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1.2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1.2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1.2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1.2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1.2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1.2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1.2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1.2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1.2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1.2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1.2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1.2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1.2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1.2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1.2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1.2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1.2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1.2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1.2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1.2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1.2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1.2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1.2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1.2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1.2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1.2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1.2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1.2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1.2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1.2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1.2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1.2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1.2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1.2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1.2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1.2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1.2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1.2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1.2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1.2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1.2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1.2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1.2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1.2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1.2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1.2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1.2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1.2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1.2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1.2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1.2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1.2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1.2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1.2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1.2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1.2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1.2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1.2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1.2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1.2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1.2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1.2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1.2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1.2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1.2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1.2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1.2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1.2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1.2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1.2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1.2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1.2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1.2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1.2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1.2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1.2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1.2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1.2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1.2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1.2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1.2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1.2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1.2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1.2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1.2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1.2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1.2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1.2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1.2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1.2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1.2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1.2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1.2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1.2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1.2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1.2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1.2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1.2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1.2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1.2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1.2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1.2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1.2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1.2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1.2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1.2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1.2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1.2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1.2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1.2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1.2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1.2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1.2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1.2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1.2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1.2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1.2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1.2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1.2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1.2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1.2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1.2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1.2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1.2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1.2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1.2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1.2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1.2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1.2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1.2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1.2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1.2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1.2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1.2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1.2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1.2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1.2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1.2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1.2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1.2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1.2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1.2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1.2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1.2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1.2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1.2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1.2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1.2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1.2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1.2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1.2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1.2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1.2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1.2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1.2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1.2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1.2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1.2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1.2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1.2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1.2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1.2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1.2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1.2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1.2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1.2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1.2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1.2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1.2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1.2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1.2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1.2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1.2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1.2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1.2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1.2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1.2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1.2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1.2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1.2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1.2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1.2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1.2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1.2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1.2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1.2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1.2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1.2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1.2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1.2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1.2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1.2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1.2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1.2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1.2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1.2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1.2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1.2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1.2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1.2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1.2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1.2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1.2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1.2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1.2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1.2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1.2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1.2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1.2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1.2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1.2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1.2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1.2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1.2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1.2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1.2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1.2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1.2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1.2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1.2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1.2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1.2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1.2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1.2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1.2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1.2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1.2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1.2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1.2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1.2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1.2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1.2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1.2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1.2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1.2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1.2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1.2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1.2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1.2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1.2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1.2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1.25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1.25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1.25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1.25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1.25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1.25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1.25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1.25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1.25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1.25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1.25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1.25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1.25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1.25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1.25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1.25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1.25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1.25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1.25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1.25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1.25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1.25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1.25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1.25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1.25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1.25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1.25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1.25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1.25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1.25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1.25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1.25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1.25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1.25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1.25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1.25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1.25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1.25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1.25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1.25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1.25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1.25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1.25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1.25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1.25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1.25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1.25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1.25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</sheetData>
  <sheetProtection password="ACFD" sheet="1" objects="1" scenarios="1" selectLockedCells="1"/>
  <mergeCells count="12">
    <mergeCell ref="C6:J6"/>
    <mergeCell ref="C32:C33"/>
    <mergeCell ref="D32:D33"/>
    <mergeCell ref="G30:H30"/>
    <mergeCell ref="J30:K30"/>
    <mergeCell ref="C26:H26"/>
    <mergeCell ref="G11:H11"/>
    <mergeCell ref="E11:F11"/>
    <mergeCell ref="F13:F14"/>
    <mergeCell ref="C13:C14"/>
    <mergeCell ref="C8:J8"/>
    <mergeCell ref="C9:J9"/>
  </mergeCells>
  <conditionalFormatting sqref="D20:D24 D39">
    <cfRule type="cellIs" dxfId="1" priority="1" operator="equal">
      <formula>"Yes"</formula>
    </cfRule>
  </conditionalFormatting>
  <conditionalFormatting sqref="D20:D24 D39">
    <cfRule type="cellIs" dxfId="0" priority="2" operator="equal">
      <formula>"No"</formula>
    </cfRule>
  </conditionalFormatting>
  <dataValidations count="1">
    <dataValidation type="list" allowBlank="1" showErrorMessage="1" sqref="D34:D37">
      <formula1>$L$4:$L$11</formula1>
    </dataValidation>
  </dataValidations>
  <pageMargins left="0.7" right="0.7" top="0.75" bottom="0.75" header="0.3" footer="0.3"/>
  <pageSetup scale="83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Tradeoff Calculation Helper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Flanagan</dc:creator>
  <cp:lastModifiedBy>Justin Phill</cp:lastModifiedBy>
  <cp:lastPrinted>2016-11-04T17:26:17Z</cp:lastPrinted>
  <dcterms:created xsi:type="dcterms:W3CDTF">2016-11-01T19:54:29Z</dcterms:created>
  <dcterms:modified xsi:type="dcterms:W3CDTF">2019-11-12T23:24:25Z</dcterms:modified>
</cp:coreProperties>
</file>